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8" yWindow="1188" windowWidth="15000" windowHeight="9828"/>
  </bookViews>
  <sheets>
    <sheet name="Расходы" sheetId="1" r:id="rId1"/>
  </sheets>
  <definedNames>
    <definedName name="_xlnm._FilterDatabase" localSheetId="0" hidden="1">Расходы!$A$6:$F$6</definedName>
    <definedName name="_xlnm.Print_Titles" localSheetId="0">Расходы!$4:$6</definedName>
  </definedNames>
  <calcPr calcId="145621"/>
</workbook>
</file>

<file path=xl/calcChain.xml><?xml version="1.0" encoding="utf-8"?>
<calcChain xmlns="http://schemas.openxmlformats.org/spreadsheetml/2006/main">
  <c r="G42" i="1" l="1"/>
  <c r="G38" i="1"/>
  <c r="G28" i="1"/>
  <c r="G26" i="1"/>
  <c r="E40" i="1" l="1"/>
  <c r="D40" i="1"/>
  <c r="F41" i="1"/>
  <c r="C40" i="1" l="1"/>
  <c r="G8" i="1" l="1"/>
  <c r="G9" i="1"/>
  <c r="G10" i="1"/>
  <c r="G11" i="1"/>
  <c r="G12" i="1"/>
  <c r="G13" i="1"/>
  <c r="G15" i="1"/>
  <c r="G17" i="1"/>
  <c r="G18" i="1"/>
  <c r="G20" i="1"/>
  <c r="G21" i="1"/>
  <c r="G22" i="1"/>
  <c r="G23" i="1"/>
  <c r="G25" i="1"/>
  <c r="G27" i="1"/>
  <c r="G29" i="1"/>
  <c r="G30" i="1"/>
  <c r="G31" i="1"/>
  <c r="G32" i="1"/>
  <c r="G34" i="1"/>
  <c r="G36" i="1"/>
  <c r="G37" i="1"/>
  <c r="G39" i="1"/>
  <c r="G44" i="1"/>
  <c r="G46" i="1"/>
  <c r="G47" i="1"/>
  <c r="G48" i="1"/>
  <c r="G49" i="1"/>
  <c r="G50" i="1"/>
  <c r="G51" i="1"/>
  <c r="G52" i="1"/>
  <c r="G54" i="1"/>
  <c r="G55" i="1"/>
  <c r="G57" i="1"/>
  <c r="G58" i="1"/>
  <c r="G59" i="1"/>
  <c r="G60" i="1"/>
  <c r="G61" i="1"/>
  <c r="G62" i="1"/>
  <c r="G64" i="1"/>
  <c r="G65" i="1"/>
  <c r="G66" i="1"/>
  <c r="G67" i="1"/>
  <c r="G68" i="1"/>
  <c r="G70" i="1"/>
  <c r="G71" i="1"/>
  <c r="G72" i="1"/>
  <c r="G73" i="1"/>
  <c r="G75" i="1"/>
  <c r="G76" i="1"/>
  <c r="G77" i="1"/>
  <c r="G79" i="1"/>
  <c r="G81" i="1"/>
  <c r="G82" i="1"/>
  <c r="G83" i="1"/>
  <c r="C80" i="1"/>
  <c r="C78" i="1"/>
  <c r="C74" i="1"/>
  <c r="C69" i="1"/>
  <c r="C63" i="1"/>
  <c r="C56" i="1"/>
  <c r="C53" i="1"/>
  <c r="C45" i="1"/>
  <c r="C35" i="1"/>
  <c r="C24" i="1"/>
  <c r="C19" i="1"/>
  <c r="C16" i="1"/>
  <c r="C7" i="1"/>
  <c r="C84" i="1" l="1"/>
  <c r="E24" i="1"/>
  <c r="D24" i="1"/>
  <c r="F33" i="1"/>
  <c r="G40" i="1"/>
  <c r="E80" i="1"/>
  <c r="D80" i="1"/>
  <c r="E78" i="1"/>
  <c r="D78" i="1"/>
  <c r="E74" i="1"/>
  <c r="G74" i="1" s="1"/>
  <c r="D74" i="1"/>
  <c r="E69" i="1"/>
  <c r="D69" i="1"/>
  <c r="E63" i="1"/>
  <c r="G63" i="1" s="1"/>
  <c r="D63" i="1"/>
  <c r="E56" i="1"/>
  <c r="G56" i="1" s="1"/>
  <c r="D56" i="1"/>
  <c r="E53" i="1"/>
  <c r="G53" i="1" s="1"/>
  <c r="D53" i="1"/>
  <c r="E45" i="1"/>
  <c r="G45" i="1" s="1"/>
  <c r="D45" i="1"/>
  <c r="E35" i="1"/>
  <c r="G35" i="1" s="1"/>
  <c r="D35" i="1"/>
  <c r="E19" i="1"/>
  <c r="G19" i="1" s="1"/>
  <c r="D19" i="1"/>
  <c r="E16" i="1"/>
  <c r="D16" i="1"/>
  <c r="E7" i="1"/>
  <c r="G7" i="1" s="1"/>
  <c r="D7" i="1"/>
  <c r="F42" i="1"/>
  <c r="F83" i="1"/>
  <c r="F82" i="1"/>
  <c r="F81" i="1"/>
  <c r="F79" i="1"/>
  <c r="F77" i="1"/>
  <c r="F76" i="1"/>
  <c r="F75" i="1"/>
  <c r="F73" i="1"/>
  <c r="F72" i="1"/>
  <c r="F71" i="1"/>
  <c r="F70" i="1"/>
  <c r="F68" i="1"/>
  <c r="F67" i="1"/>
  <c r="F66" i="1"/>
  <c r="F65" i="1"/>
  <c r="F64" i="1"/>
  <c r="F62" i="1"/>
  <c r="F61" i="1"/>
  <c r="F60" i="1"/>
  <c r="F59" i="1"/>
  <c r="F58" i="1"/>
  <c r="F57" i="1"/>
  <c r="F55" i="1"/>
  <c r="F54" i="1"/>
  <c r="F52" i="1"/>
  <c r="F51" i="1"/>
  <c r="F50" i="1"/>
  <c r="F49" i="1"/>
  <c r="F48" i="1"/>
  <c r="F47" i="1"/>
  <c r="F46" i="1"/>
  <c r="F44" i="1"/>
  <c r="F43" i="1"/>
  <c r="F39" i="1"/>
  <c r="F38" i="1"/>
  <c r="F37" i="1"/>
  <c r="F36" i="1"/>
  <c r="F34" i="1"/>
  <c r="F32" i="1"/>
  <c r="F31" i="1"/>
  <c r="F30" i="1"/>
  <c r="F29" i="1"/>
  <c r="F28" i="1"/>
  <c r="F27" i="1"/>
  <c r="F26" i="1"/>
  <c r="F25" i="1"/>
  <c r="F23" i="1"/>
  <c r="F22" i="1"/>
  <c r="F21" i="1"/>
  <c r="F18" i="1"/>
  <c r="F17" i="1"/>
  <c r="F15" i="1"/>
  <c r="F14" i="1"/>
  <c r="F13" i="1"/>
  <c r="F12" i="1"/>
  <c r="F11" i="1"/>
  <c r="F10" i="1"/>
  <c r="F9" i="1"/>
  <c r="F8" i="1"/>
  <c r="F80" i="1" l="1"/>
  <c r="F69" i="1"/>
  <c r="F45" i="1"/>
  <c r="F7" i="1"/>
  <c r="F40" i="1"/>
  <c r="F24" i="1"/>
  <c r="E84" i="1"/>
  <c r="G84" i="1" s="1"/>
  <c r="G80" i="1"/>
  <c r="F78" i="1"/>
  <c r="G78" i="1"/>
  <c r="G69" i="1"/>
  <c r="G24" i="1"/>
  <c r="G16" i="1"/>
  <c r="F35" i="1"/>
  <c r="F56" i="1"/>
  <c r="F63" i="1"/>
  <c r="F74" i="1"/>
  <c r="F53" i="1"/>
  <c r="D84" i="1"/>
  <c r="F19" i="1"/>
  <c r="F16" i="1"/>
  <c r="F84" i="1" l="1"/>
</calcChain>
</file>

<file path=xl/sharedStrings.xml><?xml version="1.0" encoding="utf-8"?>
<sst xmlns="http://schemas.openxmlformats.org/spreadsheetml/2006/main" count="164" uniqueCount="164">
  <si>
    <t>0904</t>
  </si>
  <si>
    <t>1101</t>
  </si>
  <si>
    <t>0405</t>
  </si>
  <si>
    <t>Другие вопросы в области жилищно-коммунального хозяйства</t>
  </si>
  <si>
    <t>Заготовка, переработка, хранение и обеспечение безопасности донорской крови и её компонентов</t>
  </si>
  <si>
    <t>0701</t>
  </si>
  <si>
    <t>0100</t>
  </si>
  <si>
    <t>Жилищное хозяйство</t>
  </si>
  <si>
    <t>0113</t>
  </si>
  <si>
    <t>Другие вопросы в области национальной экономики</t>
  </si>
  <si>
    <t>Обеспечение проведения выборов и референдумов</t>
  </si>
  <si>
    <t>Другие вопросы в области охраны окружающей среды</t>
  </si>
  <si>
    <t>1000</t>
  </si>
  <si>
    <t>0905</t>
  </si>
  <si>
    <t>1102</t>
  </si>
  <si>
    <t>0406</t>
  </si>
  <si>
    <t>0600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</si>
  <si>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</si>
  <si>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Среднее профессиональное образование</t>
  </si>
  <si>
    <t>1204</t>
  </si>
  <si>
    <t>0702</t>
  </si>
  <si>
    <t>НАЦИОНАЛЬНАЯ БЕЗОПАСНОСТЬ И ПРАВООХРАНИТЕЛЬНАЯ ДЕЯТЕЛЬНОСТЬ</t>
  </si>
  <si>
    <t>0410</t>
  </si>
  <si>
    <t>1001</t>
  </si>
  <si>
    <t>Мобилизационная подготовка экономики</t>
  </si>
  <si>
    <t>0804</t>
  </si>
  <si>
    <t>0203</t>
  </si>
  <si>
    <t>1103</t>
  </si>
  <si>
    <t>Связь и информатика</t>
  </si>
  <si>
    <t>Судебная система</t>
  </si>
  <si>
    <t>0906</t>
  </si>
  <si>
    <t>Спорт высших достижений</t>
  </si>
  <si>
    <t>КУЛЬТУРА, КИНЕМАТОГРАФИЯ</t>
  </si>
  <si>
    <t>Транспорт</t>
  </si>
  <si>
    <t>0703</t>
  </si>
  <si>
    <t>0407</t>
  </si>
  <si>
    <t>Воспроизводство минерально-сырьевой базы</t>
  </si>
  <si>
    <t>Другие вопросы в области образования</t>
  </si>
  <si>
    <t>Физическая культура</t>
  </si>
  <si>
    <t>0102</t>
  </si>
  <si>
    <t>ФИЗИЧЕСКАЯ КУЛЬТУРА И СПОРТ</t>
  </si>
  <si>
    <t>Профессиональная подготовка, переподготовка и повышение квалификации</t>
  </si>
  <si>
    <t>1002</t>
  </si>
  <si>
    <t>0500</t>
  </si>
  <si>
    <t>Другие вопросы в области здравоохранения</t>
  </si>
  <si>
    <t>Стационарная медицинская помощь</t>
  </si>
  <si>
    <t>0204</t>
  </si>
  <si>
    <t>Коммунальное хозяйство</t>
  </si>
  <si>
    <t>Охрана объектов растительного и животного мира и среды их обитания</t>
  </si>
  <si>
    <t>0310</t>
  </si>
  <si>
    <t>1400</t>
  </si>
  <si>
    <t>0704</t>
  </si>
  <si>
    <t>0103</t>
  </si>
  <si>
    <t>0408</t>
  </si>
  <si>
    <t>Сельское хозяйство и рыболовство</t>
  </si>
  <si>
    <t>0412</t>
  </si>
  <si>
    <t>ЗДРАВООХРАНЕНИЕ</t>
  </si>
  <si>
    <t>Благоустройство</t>
  </si>
  <si>
    <t>Другие вопросы в области культуры, кинематографии</t>
  </si>
  <si>
    <t>СОЦИАЛЬНАЯ ПОЛИТИКА</t>
  </si>
  <si>
    <t>1003</t>
  </si>
  <si>
    <t>0501</t>
  </si>
  <si>
    <t>1401</t>
  </si>
  <si>
    <t>1105</t>
  </si>
  <si>
    <t>0409</t>
  </si>
  <si>
    <t>0603</t>
  </si>
  <si>
    <t>Социальное обеспечение населения</t>
  </si>
  <si>
    <t>0311</t>
  </si>
  <si>
    <t>0705</t>
  </si>
  <si>
    <t>0104</t>
  </si>
  <si>
    <t>Культура</t>
  </si>
  <si>
    <t>0400</t>
  </si>
  <si>
    <t>1300</t>
  </si>
  <si>
    <t>1004</t>
  </si>
  <si>
    <t>0909</t>
  </si>
  <si>
    <t>0502</t>
  </si>
  <si>
    <t>1402</t>
  </si>
  <si>
    <t>0900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</si>
  <si>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</si>
  <si>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0604</t>
  </si>
  <si>
    <t>Охрана семьи и детства</t>
  </si>
  <si>
    <t>Общее образование</t>
  </si>
  <si>
    <t>Миграционная политика</t>
  </si>
  <si>
    <t>0401</t>
  </si>
  <si>
    <t>Прочие межбюджетные трансферты общего характера</t>
  </si>
  <si>
    <t>0105</t>
  </si>
  <si>
    <t>Амбулаторная помощь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</si>
  <si>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</si>
  <si>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Другие вопросы в области средств массовой информации</t>
  </si>
  <si>
    <t>0503</t>
  </si>
  <si>
    <t>Иные дотации</t>
  </si>
  <si>
    <t>Скорая медицинская помощь</t>
  </si>
  <si>
    <t>1301</t>
  </si>
  <si>
    <t>Водное хозяйство</t>
  </si>
  <si>
    <t>0605</t>
  </si>
  <si>
    <t>0309</t>
  </si>
  <si>
    <t>Другие общегосударственные вопросы</t>
  </si>
  <si>
    <t>1403</t>
  </si>
  <si>
    <t>0707</t>
  </si>
  <si>
    <t>ОБЩЕГОСУДАРСТВЕННЫЕ ВОПРОСЫ</t>
  </si>
  <si>
    <t>0901</t>
  </si>
  <si>
    <t>СРЕДСТВА МАССОВОЙ ИНФОРМАЦИИ</t>
  </si>
  <si>
    <t>0300</t>
  </si>
  <si>
    <t>0106</t>
  </si>
  <si>
    <t>Дошкольное образование</t>
  </si>
  <si>
    <t>1006</t>
  </si>
  <si>
    <t>1200</t>
  </si>
  <si>
    <t>Общеэкономические вопросы</t>
  </si>
  <si>
    <t>0800</t>
  </si>
  <si>
    <t>Прикладные научные исследования в области охраны окружающей среды</t>
  </si>
  <si>
    <t>0314</t>
  </si>
  <si>
    <t>Пенсионное обеспечение</t>
  </si>
  <si>
    <t>Другие вопросы в области национальной безопасности и правоохранительной деятельности</t>
  </si>
  <si>
    <t>0902</t>
  </si>
  <si>
    <t>Массовый спорт</t>
  </si>
  <si>
    <t>Защита населения и территории от чрезвычайных ситуаций природного и техногенного характера, гражданская оборона</t>
  </si>
  <si>
    <t>Другие вопросы в области социальной политики</t>
  </si>
  <si>
    <t>0107</t>
  </si>
  <si>
    <t>Лесное хозяйство</t>
  </si>
  <si>
    <t>1201</t>
  </si>
  <si>
    <t>Санаторно-оздоровительная помощь</t>
  </si>
  <si>
    <t>Дотации на выравнивание бюджетной обеспеченности субъектов Российской Федерации и муниципальных образований</t>
  </si>
  <si>
    <t>0111</t>
  </si>
  <si>
    <t>Телевидение и радиовещание</t>
  </si>
  <si>
    <t>Дорожное хозяйство (дорожные фонды)</t>
  </si>
  <si>
    <t>0801</t>
  </si>
  <si>
    <t>0505</t>
  </si>
  <si>
    <t>Социальное обслуживание населения</t>
  </si>
  <si>
    <t>Мобилизационная и вневойсковая подготовка</t>
  </si>
  <si>
    <t>ЖИЛИЩНО-КОММУНАЛЬНОЕ ХОЗЯЙСТВО</t>
  </si>
  <si>
    <t>НАЦИОНАЛЬНАЯ ОБОРОНА</t>
  </si>
  <si>
    <t>0200</t>
  </si>
  <si>
    <t>НАЦИОНАЛЬНАЯ ЭКОНОМИКА</t>
  </si>
  <si>
    <t>1100</t>
  </si>
  <si>
    <t>Функционирование высшего должностного лица субъекта Российской Федерации и муниципального образования</t>
  </si>
  <si>
    <t>0709</t>
  </si>
  <si>
    <t>1202</t>
  </si>
  <si>
    <t>ОБРАЗОВАНИЕ</t>
  </si>
  <si>
    <t>0700</t>
  </si>
  <si>
    <t>ОХРАНА ОКРУЖАЮЩЕЙ СРЕДЫ</t>
  </si>
  <si>
    <t>0404</t>
  </si>
  <si>
    <t>Резервные фонды</t>
  </si>
  <si>
    <t>Периодическая печать и издательства</t>
  </si>
  <si>
    <t>Другие вопросы в области физической культуры и спорта</t>
  </si>
  <si>
    <t xml:space="preserve"> Наименование </t>
  </si>
  <si>
    <t>Рз Пр</t>
  </si>
  <si>
    <t>ВСЕГО:</t>
  </si>
  <si>
    <t>Процент исполнения к уточненным бюджетным назначениям</t>
  </si>
  <si>
    <t>(в рублях)</t>
  </si>
  <si>
    <t>Дополнительное образование детей</t>
  </si>
  <si>
    <t xml:space="preserve">Молодежная политика </t>
  </si>
  <si>
    <t xml:space="preserve">МЕЖБЮДЖЕТНЫЕ ТРАНСФЕРТЫ ОБЩЕГО ХАРАКТЕРА БЮДЖЕТАМ БЮДЖЕТНОЙ СИСТЕМЫ РОССИЙСКОЙ ФЕДЕРАЦИИ </t>
  </si>
  <si>
    <t>Прикладные научные исследования в области национальной экономики</t>
  </si>
  <si>
    <t>0411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</si>
  <si>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</si>
  <si>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</si>
  <si>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Уточненные бюджетные назначения
на 2021 год</t>
  </si>
  <si>
    <t>Темп роста 2021 к соответствующему периоду 2020, %</t>
  </si>
  <si>
    <t>Экологический контроль</t>
  </si>
  <si>
    <t>0601</t>
  </si>
  <si>
    <t>Защита населения и территории от чрезвычайных ситуаций природного и техногенного характера, пожарная безопасность</t>
  </si>
  <si>
    <t>Сведения об исполнении областного бюджета Брянской области за 9 месяцев 2021 года по расходам в разрезе разделов и подразделов классификации расходов в сравнении с соответствующим периодом 2020 года</t>
  </si>
  <si>
    <t>Кассовое исполнение
за 9 месяцев
2020 года</t>
  </si>
  <si>
    <t>Кассовое исполнение
за 9 месяцев
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</si>
</sst>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</font>
    <font>
      <sz val="8"/>
      <name val="Arial"/>
      <family val="2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" fontId="6" fillId="0" borderId="7">
      <alignment horizontal="right"/>
    </xf>
  </cellStyleXfs>
  <cellXfs count="31">
    <xf numFmtId="0" fontId="0" fillId="0" borderId="0" xfId="0" applyBorder="1"/>
    <xf numFmtId="0" fontId="5" fillId="0" borderId="0" xfId="0" applyFont="1" applyBorder="1"/>
    <xf numFmtId="0" fontId="0" fillId="0" borderId="0" xfId="0" applyBorder="1"/>
    <xf numFmtId="0" fontId="0" fillId="0" borderId="0" xfId="0"/>
    <xf numFmtId="0" fontId="1" fillId="2" borderId="0" xfId="0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0" fontId="0" fillId="0" borderId="0" xfId="0" applyBorder="1"/>
    <xf numFmtId="0" fontId="0" fillId="0" borderId="0" xfId="0" applyBorder="1"/>
    <xf numFmtId="4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0" fontId="0" fillId="0" borderId="0" xfId="0" applyBorder="1"/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</cellXfs>
  <cellStyles count="2">
    <cellStyle name="xl96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84"/>
  <sheetViews>
    <sheetView tabSelected="1" view="pageBreakPreview" zoomScaleNormal="100" zoomScaleSheetLayoutView="100" workbookViewId="0">
      <selection activeCell="E84" sqref="E84"/>
    </sheetView>
  </sheetViews>
  <sheetFormatPr defaultRowHeight="14.4" x14ac:dyDescent="0.3"/>
  <cols>
    <col min="1" max="1" width="58.6640625" customWidth="1"/>
    <col min="2" max="2" width="7.21875" customWidth="1"/>
    <col min="3" max="3" width="18.21875" style="15" customWidth="1"/>
    <col min="4" max="5" width="18.33203125" customWidth="1"/>
    <col min="6" max="6" width="13.88671875" customWidth="1"/>
    <col min="7" max="7" width="12.6640625" customWidth="1"/>
  </cols>
  <sheetData>
    <row r="1" spans="1:7" x14ac:dyDescent="0.3">
      <c r="A1" s="28"/>
      <c r="B1" s="28"/>
      <c r="C1" s="28"/>
      <c r="D1" s="28"/>
      <c r="E1" s="28"/>
    </row>
    <row r="2" spans="1:7" s="3" customFormat="1" ht="43.2" customHeight="1" x14ac:dyDescent="0.3">
      <c r="A2" s="22" t="s">
        <v>161</v>
      </c>
      <c r="B2" s="22"/>
      <c r="C2" s="22"/>
      <c r="D2" s="22"/>
      <c r="E2" s="22"/>
      <c r="F2" s="22"/>
      <c r="G2" s="22"/>
    </row>
    <row r="3" spans="1:7" s="3" customFormat="1" ht="15.6" x14ac:dyDescent="0.3">
      <c r="A3" s="4"/>
      <c r="B3" s="4"/>
      <c r="C3" s="4"/>
      <c r="D3" s="29"/>
      <c r="E3" s="29"/>
      <c r="F3" s="30" t="s">
        <v>148</v>
      </c>
      <c r="G3" s="30"/>
    </row>
    <row r="4" spans="1:7" s="3" customFormat="1" ht="22.5" customHeight="1" x14ac:dyDescent="0.3">
      <c r="A4" s="25" t="s">
        <v>144</v>
      </c>
      <c r="B4" s="25" t="s">
        <v>145</v>
      </c>
      <c r="C4" s="19" t="s">
        <v>162</v>
      </c>
      <c r="D4" s="19" t="s">
        <v>156</v>
      </c>
      <c r="E4" s="19" t="s">
        <v>163</v>
      </c>
      <c r="F4" s="19" t="s">
        <v>147</v>
      </c>
      <c r="G4" s="19" t="s">
        <v>157</v>
      </c>
    </row>
    <row r="5" spans="1:7" s="3" customFormat="1" ht="35.4" customHeight="1" x14ac:dyDescent="0.3">
      <c r="A5" s="26"/>
      <c r="B5" s="26"/>
      <c r="C5" s="20"/>
      <c r="D5" s="20"/>
      <c r="E5" s="20"/>
      <c r="F5" s="20"/>
      <c r="G5" s="20"/>
    </row>
    <row r="6" spans="1:7" s="3" customFormat="1" ht="39.6" customHeight="1" x14ac:dyDescent="0.3">
      <c r="A6" s="27"/>
      <c r="B6" s="27"/>
      <c r="C6" s="21"/>
      <c r="D6" s="21"/>
      <c r="E6" s="21"/>
      <c r="F6" s="21"/>
      <c r="G6" s="21"/>
    </row>
    <row r="7" spans="1:7" ht="18" customHeight="1" x14ac:dyDescent="0.3">
      <c r="A7" s="10" t="s">
        <v>99</v>
      </c>
      <c r="B7" s="11" t="s">
        <v>6</v>
      </c>
      <c r="C7" s="5">
        <f>C8+C9+C10+C11+C12+C13+C14+C15</f>
        <v>1382034679.3800001</v>
      </c>
      <c r="D7" s="5">
        <f>D8+D9+D10+D11+D12+D13+D14+D15</f>
        <v>2102401340.45</v>
      </c>
      <c r="E7" s="5">
        <f>E8+E9+E10+E11+E12+E13+E14+E15</f>
        <v>1033306528.1900001</v>
      </c>
      <c r="F7" s="6">
        <f>E7/D7*100</f>
        <v>49.148871260176712</v>
      </c>
      <c r="G7" s="6">
        <f>E7/C7*100</f>
        <v>74.767047716454954</v>
      </c>
    </row>
    <row r="8" spans="1:7" ht="31.2" x14ac:dyDescent="0.3">
      <c r="A8" s="9" t="s">
        <v>134</v>
      </c>
      <c r="B8" s="12" t="s">
        <v>39</v>
      </c>
      <c r="C8" s="13">
        <v>4587165.96</v>
      </c>
      <c r="D8" s="13">
        <v>7054674</v>
      </c>
      <c r="E8" s="13">
        <v>4177292.03</v>
      </c>
      <c r="F8" s="7">
        <f t="shared" ref="F8:F73" si="0">E8/D8*100</f>
        <v>59.213112186332062</v>
      </c>
      <c r="G8" s="7">
        <f t="shared" ref="G8:G71" si="1">E8/C8*100</f>
        <v>91.064767798372827</v>
      </c>
    </row>
    <row r="9" spans="1:7" ht="50.4" customHeight="1" x14ac:dyDescent="0.3">
      <c r="A9" s="9" t="s">
        <v>87</v>
      </c>
      <c r="B9" s="12" t="s">
        <v>52</v>
      </c>
      <c r="C9" s="13">
        <v>106853491.95</v>
      </c>
      <c r="D9" s="13">
        <v>163016043</v>
      </c>
      <c r="E9" s="13">
        <v>107895527.84999999</v>
      </c>
      <c r="F9" s="7">
        <f t="shared" si="0"/>
        <v>66.187061018282719</v>
      </c>
      <c r="G9" s="7">
        <f t="shared" si="1"/>
        <v>100.9752006050374</v>
      </c>
    </row>
    <row r="10" spans="1:7" ht="51" customHeight="1" x14ac:dyDescent="0.3">
      <c r="A10" s="9" t="s">
        <v>17</v>
      </c>
      <c r="B10" s="12" t="s">
        <v>69</v>
      </c>
      <c r="C10" s="13">
        <v>175541228.38</v>
      </c>
      <c r="D10" s="13">
        <v>317703383</v>
      </c>
      <c r="E10" s="13">
        <v>194198442.02000001</v>
      </c>
      <c r="F10" s="7">
        <f t="shared" si="0"/>
        <v>61.125707943752047</v>
      </c>
      <c r="G10" s="7">
        <f t="shared" si="1"/>
        <v>110.62839414545518</v>
      </c>
    </row>
    <row r="11" spans="1:7" ht="15.6" x14ac:dyDescent="0.3">
      <c r="A11" s="9" t="s">
        <v>29</v>
      </c>
      <c r="B11" s="12" t="s">
        <v>85</v>
      </c>
      <c r="C11" s="13">
        <v>163691654.05000001</v>
      </c>
      <c r="D11" s="13">
        <v>305826122</v>
      </c>
      <c r="E11" s="13">
        <v>176561241.5</v>
      </c>
      <c r="F11" s="7">
        <f t="shared" si="0"/>
        <v>57.732557423593789</v>
      </c>
      <c r="G11" s="7">
        <f t="shared" si="1"/>
        <v>107.86209139658945</v>
      </c>
    </row>
    <row r="12" spans="1:7" ht="46.8" x14ac:dyDescent="0.3">
      <c r="A12" s="9" t="s">
        <v>78</v>
      </c>
      <c r="B12" s="12" t="s">
        <v>103</v>
      </c>
      <c r="C12" s="13">
        <v>97445074.099999994</v>
      </c>
      <c r="D12" s="13">
        <v>149945405</v>
      </c>
      <c r="E12" s="13">
        <v>102581301.08</v>
      </c>
      <c r="F12" s="7">
        <f t="shared" si="0"/>
        <v>68.412433898858055</v>
      </c>
      <c r="G12" s="7">
        <f t="shared" si="1"/>
        <v>105.27089442687385</v>
      </c>
    </row>
    <row r="13" spans="1:7" ht="15.6" x14ac:dyDescent="0.3">
      <c r="A13" s="9" t="s">
        <v>10</v>
      </c>
      <c r="B13" s="12" t="s">
        <v>117</v>
      </c>
      <c r="C13" s="13">
        <v>266800440.55000001</v>
      </c>
      <c r="D13" s="13">
        <v>52459324</v>
      </c>
      <c r="E13" s="13">
        <v>40854803.07</v>
      </c>
      <c r="F13" s="7">
        <f t="shared" si="0"/>
        <v>77.87901168913271</v>
      </c>
      <c r="G13" s="7">
        <f t="shared" si="1"/>
        <v>15.312869418723304</v>
      </c>
    </row>
    <row r="14" spans="1:7" ht="15.6" x14ac:dyDescent="0.3">
      <c r="A14" s="9" t="s">
        <v>141</v>
      </c>
      <c r="B14" s="12" t="s">
        <v>122</v>
      </c>
      <c r="C14" s="13">
        <v>0</v>
      </c>
      <c r="D14" s="13">
        <v>70000000</v>
      </c>
      <c r="E14" s="13">
        <v>0</v>
      </c>
      <c r="F14" s="7">
        <f t="shared" si="0"/>
        <v>0</v>
      </c>
      <c r="G14" s="7"/>
    </row>
    <row r="15" spans="1:7" ht="15.6" x14ac:dyDescent="0.3">
      <c r="A15" s="9" t="s">
        <v>96</v>
      </c>
      <c r="B15" s="12" t="s">
        <v>8</v>
      </c>
      <c r="C15" s="13">
        <v>567115624.38999999</v>
      </c>
      <c r="D15" s="13">
        <v>1036396389.45</v>
      </c>
      <c r="E15" s="13">
        <v>407037920.63999999</v>
      </c>
      <c r="F15" s="7">
        <f t="shared" si="0"/>
        <v>39.274347612886693</v>
      </c>
      <c r="G15" s="7">
        <f t="shared" si="1"/>
        <v>71.773356813756891</v>
      </c>
    </row>
    <row r="16" spans="1:7" ht="15.6" x14ac:dyDescent="0.3">
      <c r="A16" s="10" t="s">
        <v>130</v>
      </c>
      <c r="B16" s="11" t="s">
        <v>131</v>
      </c>
      <c r="C16" s="5">
        <f>C17+C18</f>
        <v>118000828.05</v>
      </c>
      <c r="D16" s="5">
        <f>D17+D18</f>
        <v>168936201</v>
      </c>
      <c r="E16" s="5">
        <f>E17+E18</f>
        <v>118724754.54000001</v>
      </c>
      <c r="F16" s="6">
        <f t="shared" si="0"/>
        <v>70.277864564978586</v>
      </c>
      <c r="G16" s="6">
        <f t="shared" si="1"/>
        <v>100.61349272031657</v>
      </c>
    </row>
    <row r="17" spans="1:7" ht="15.6" x14ac:dyDescent="0.3">
      <c r="A17" s="9" t="s">
        <v>128</v>
      </c>
      <c r="B17" s="12" t="s">
        <v>26</v>
      </c>
      <c r="C17" s="13">
        <v>20822158</v>
      </c>
      <c r="D17" s="13">
        <v>30781600</v>
      </c>
      <c r="E17" s="13">
        <v>22813608.309999999</v>
      </c>
      <c r="F17" s="7">
        <f t="shared" si="0"/>
        <v>74.114433005431806</v>
      </c>
      <c r="G17" s="7">
        <f t="shared" si="1"/>
        <v>109.56409181987765</v>
      </c>
    </row>
    <row r="18" spans="1:7" ht="15.6" x14ac:dyDescent="0.3">
      <c r="A18" s="9" t="s">
        <v>24</v>
      </c>
      <c r="B18" s="12" t="s">
        <v>46</v>
      </c>
      <c r="C18" s="13">
        <v>97178670.049999997</v>
      </c>
      <c r="D18" s="13">
        <v>138154601</v>
      </c>
      <c r="E18" s="13">
        <v>95911146.230000004</v>
      </c>
      <c r="F18" s="7">
        <f t="shared" si="0"/>
        <v>69.423056152867474</v>
      </c>
      <c r="G18" s="7">
        <f t="shared" si="1"/>
        <v>98.695676922365962</v>
      </c>
    </row>
    <row r="19" spans="1:7" ht="31.2" x14ac:dyDescent="0.3">
      <c r="A19" s="10" t="s">
        <v>21</v>
      </c>
      <c r="B19" s="11" t="s">
        <v>102</v>
      </c>
      <c r="C19" s="5">
        <f>C20+C21+C22+C23</f>
        <v>519971194.05000001</v>
      </c>
      <c r="D19" s="5">
        <f>D20+D21+D22+D23</f>
        <v>1066388489.91</v>
      </c>
      <c r="E19" s="5">
        <f>E20+E21+E22+E23</f>
        <v>623286455.77999997</v>
      </c>
      <c r="F19" s="6">
        <f t="shared" si="0"/>
        <v>58.448348015515762</v>
      </c>
      <c r="G19" s="6">
        <f t="shared" si="1"/>
        <v>119.86942025101206</v>
      </c>
    </row>
    <row r="20" spans="1:7" ht="33.6" customHeight="1" x14ac:dyDescent="0.3">
      <c r="A20" s="9" t="s">
        <v>115</v>
      </c>
      <c r="B20" s="12" t="s">
        <v>95</v>
      </c>
      <c r="C20" s="13">
        <v>36278390.490000002</v>
      </c>
      <c r="D20" s="13">
        <v>0</v>
      </c>
      <c r="E20" s="13">
        <v>0</v>
      </c>
      <c r="F20" s="7"/>
      <c r="G20" s="7">
        <f t="shared" si="1"/>
        <v>0</v>
      </c>
    </row>
    <row r="21" spans="1:7" ht="46.8" x14ac:dyDescent="0.3">
      <c r="A21" s="9" t="s">
        <v>160</v>
      </c>
      <c r="B21" s="12" t="s">
        <v>49</v>
      </c>
      <c r="C21" s="13">
        <v>365748978.63</v>
      </c>
      <c r="D21" s="13">
        <v>542172519.77999997</v>
      </c>
      <c r="E21" s="13">
        <v>307736910.88</v>
      </c>
      <c r="F21" s="7">
        <f t="shared" si="0"/>
        <v>56.75996101847285</v>
      </c>
      <c r="G21" s="7">
        <f t="shared" si="1"/>
        <v>84.138829869792659</v>
      </c>
    </row>
    <row r="22" spans="1:7" ht="15.6" x14ac:dyDescent="0.3">
      <c r="A22" s="9" t="s">
        <v>82</v>
      </c>
      <c r="B22" s="12" t="s">
        <v>67</v>
      </c>
      <c r="C22" s="13">
        <v>1270000</v>
      </c>
      <c r="D22" s="13">
        <v>2200000</v>
      </c>
      <c r="E22" s="13">
        <v>1765000</v>
      </c>
      <c r="F22" s="7">
        <f t="shared" si="0"/>
        <v>80.22727272727272</v>
      </c>
      <c r="G22" s="7">
        <f t="shared" si="1"/>
        <v>138.97637795275591</v>
      </c>
    </row>
    <row r="23" spans="1:7" ht="31.2" x14ac:dyDescent="0.3">
      <c r="A23" s="9" t="s">
        <v>112</v>
      </c>
      <c r="B23" s="12" t="s">
        <v>110</v>
      </c>
      <c r="C23" s="13">
        <v>116673824.93000001</v>
      </c>
      <c r="D23" s="13">
        <v>522015970.13</v>
      </c>
      <c r="E23" s="13">
        <v>313784544.89999998</v>
      </c>
      <c r="F23" s="7">
        <f t="shared" si="0"/>
        <v>60.110142764761932</v>
      </c>
      <c r="G23" s="7">
        <f t="shared" si="1"/>
        <v>268.94168001114144</v>
      </c>
    </row>
    <row r="24" spans="1:7" ht="15.6" x14ac:dyDescent="0.3">
      <c r="A24" s="10" t="s">
        <v>132</v>
      </c>
      <c r="B24" s="11" t="s">
        <v>71</v>
      </c>
      <c r="C24" s="5">
        <f>C25+C26+C27+C28+C29+C30+C31+C32+C33+C34</f>
        <v>13641053851.68</v>
      </c>
      <c r="D24" s="5">
        <f>D25+D26+D27+D28+D29+D30+D31+D32+D33+D34</f>
        <v>21308557568.440002</v>
      </c>
      <c r="E24" s="5">
        <f>E25+E26+E27+E28+E29+E30+E31+E32+E33+E34</f>
        <v>12913794435.280001</v>
      </c>
      <c r="F24" s="6">
        <f t="shared" si="0"/>
        <v>60.603794479296702</v>
      </c>
      <c r="G24" s="6">
        <f t="shared" si="1"/>
        <v>94.668598010772953</v>
      </c>
    </row>
    <row r="25" spans="1:7" ht="15.6" x14ac:dyDescent="0.3">
      <c r="A25" s="9" t="s">
        <v>107</v>
      </c>
      <c r="B25" s="12" t="s">
        <v>83</v>
      </c>
      <c r="C25" s="13">
        <v>166284814.18000001</v>
      </c>
      <c r="D25" s="13">
        <v>294729452.38999999</v>
      </c>
      <c r="E25" s="13">
        <v>187923519</v>
      </c>
      <c r="F25" s="7">
        <f t="shared" si="0"/>
        <v>63.761364015745094</v>
      </c>
      <c r="G25" s="7">
        <f t="shared" si="1"/>
        <v>113.01303725581131</v>
      </c>
    </row>
    <row r="26" spans="1:7" ht="15.6" x14ac:dyDescent="0.3">
      <c r="A26" s="9" t="s">
        <v>36</v>
      </c>
      <c r="B26" s="12" t="s">
        <v>140</v>
      </c>
      <c r="C26" s="13">
        <v>180000</v>
      </c>
      <c r="D26" s="13">
        <v>43300000</v>
      </c>
      <c r="E26" s="13">
        <v>200000</v>
      </c>
      <c r="F26" s="7">
        <f t="shared" si="0"/>
        <v>0.46189376443418012</v>
      </c>
      <c r="G26" s="7">
        <f t="shared" si="1"/>
        <v>111.11111111111111</v>
      </c>
    </row>
    <row r="27" spans="1:7" ht="15.6" x14ac:dyDescent="0.3">
      <c r="A27" s="9" t="s">
        <v>54</v>
      </c>
      <c r="B27" s="12" t="s">
        <v>2</v>
      </c>
      <c r="C27" s="13">
        <v>7053797329.3000002</v>
      </c>
      <c r="D27" s="13">
        <v>11001802754</v>
      </c>
      <c r="E27" s="13">
        <v>6297310553.4499998</v>
      </c>
      <c r="F27" s="7">
        <f t="shared" si="0"/>
        <v>57.238897063123986</v>
      </c>
      <c r="G27" s="7">
        <f t="shared" si="1"/>
        <v>89.275467658991104</v>
      </c>
    </row>
    <row r="28" spans="1:7" ht="15.6" x14ac:dyDescent="0.3">
      <c r="A28" s="9" t="s">
        <v>93</v>
      </c>
      <c r="B28" s="12" t="s">
        <v>15</v>
      </c>
      <c r="C28" s="13">
        <v>7101936.2199999997</v>
      </c>
      <c r="D28" s="13">
        <v>98308665.939999998</v>
      </c>
      <c r="E28" s="13">
        <v>30966571.960000001</v>
      </c>
      <c r="F28" s="7">
        <f t="shared" si="0"/>
        <v>31.499330871705251</v>
      </c>
      <c r="G28" s="7">
        <f t="shared" si="1"/>
        <v>436.02999239551048</v>
      </c>
    </row>
    <row r="29" spans="1:7" ht="15.6" x14ac:dyDescent="0.3">
      <c r="A29" s="9" t="s">
        <v>118</v>
      </c>
      <c r="B29" s="12" t="s">
        <v>35</v>
      </c>
      <c r="C29" s="13">
        <v>374458743.56999999</v>
      </c>
      <c r="D29" s="13">
        <v>581245184</v>
      </c>
      <c r="E29" s="13">
        <v>410520029.18000001</v>
      </c>
      <c r="F29" s="7">
        <f t="shared" si="0"/>
        <v>70.627686986564356</v>
      </c>
      <c r="G29" s="7">
        <f t="shared" si="1"/>
        <v>109.63024264467704</v>
      </c>
    </row>
    <row r="30" spans="1:7" ht="15.6" x14ac:dyDescent="0.3">
      <c r="A30" s="9" t="s">
        <v>33</v>
      </c>
      <c r="B30" s="12" t="s">
        <v>53</v>
      </c>
      <c r="C30" s="13">
        <v>389587797.45999998</v>
      </c>
      <c r="D30" s="13">
        <v>744734181.70000005</v>
      </c>
      <c r="E30" s="13">
        <v>423450228.56</v>
      </c>
      <c r="F30" s="7">
        <f t="shared" si="0"/>
        <v>56.85924440763452</v>
      </c>
      <c r="G30" s="7">
        <f t="shared" si="1"/>
        <v>108.69186132645152</v>
      </c>
    </row>
    <row r="31" spans="1:7" ht="15.6" x14ac:dyDescent="0.3">
      <c r="A31" s="9" t="s">
        <v>124</v>
      </c>
      <c r="B31" s="12" t="s">
        <v>64</v>
      </c>
      <c r="C31" s="13">
        <v>5051330105.6099997</v>
      </c>
      <c r="D31" s="13">
        <v>7913742120.1000004</v>
      </c>
      <c r="E31" s="13">
        <v>5182961503.5500002</v>
      </c>
      <c r="F31" s="7">
        <f t="shared" si="0"/>
        <v>65.493181669211467</v>
      </c>
      <c r="G31" s="7">
        <f t="shared" si="1"/>
        <v>102.60587598093838</v>
      </c>
    </row>
    <row r="32" spans="1:7" ht="15.6" x14ac:dyDescent="0.3">
      <c r="A32" s="9" t="s">
        <v>28</v>
      </c>
      <c r="B32" s="12" t="s">
        <v>22</v>
      </c>
      <c r="C32" s="13">
        <v>10993981.5</v>
      </c>
      <c r="D32" s="13">
        <v>49237228</v>
      </c>
      <c r="E32" s="13">
        <v>15497239.16</v>
      </c>
      <c r="F32" s="7">
        <f t="shared" si="0"/>
        <v>31.474637767991325</v>
      </c>
      <c r="G32" s="7">
        <f t="shared" si="1"/>
        <v>140.96111731677919</v>
      </c>
    </row>
    <row r="33" spans="1:7" s="14" customFormat="1" ht="31.2" x14ac:dyDescent="0.3">
      <c r="A33" s="9" t="s">
        <v>152</v>
      </c>
      <c r="B33" s="12" t="s">
        <v>153</v>
      </c>
      <c r="C33" s="13">
        <v>0</v>
      </c>
      <c r="D33" s="13">
        <v>99000</v>
      </c>
      <c r="E33" s="13">
        <v>0</v>
      </c>
      <c r="F33" s="7">
        <f t="shared" si="0"/>
        <v>0</v>
      </c>
      <c r="G33" s="7"/>
    </row>
    <row r="34" spans="1:7" ht="15.6" x14ac:dyDescent="0.3">
      <c r="A34" s="9" t="s">
        <v>9</v>
      </c>
      <c r="B34" s="12" t="s">
        <v>55</v>
      </c>
      <c r="C34" s="13">
        <v>587319143.84000003</v>
      </c>
      <c r="D34" s="13">
        <v>581358982.30999994</v>
      </c>
      <c r="E34" s="13">
        <v>364964790.42000002</v>
      </c>
      <c r="F34" s="7">
        <f t="shared" si="0"/>
        <v>62.777870734848072</v>
      </c>
      <c r="G34" s="7">
        <f t="shared" si="1"/>
        <v>62.140795893999545</v>
      </c>
    </row>
    <row r="35" spans="1:7" ht="15.6" x14ac:dyDescent="0.3">
      <c r="A35" s="10" t="s">
        <v>129</v>
      </c>
      <c r="B35" s="11" t="s">
        <v>43</v>
      </c>
      <c r="C35" s="5">
        <f>C36+C37+C38+C39</f>
        <v>555065435.80999994</v>
      </c>
      <c r="D35" s="5">
        <f>D36+D37+D38+D39</f>
        <v>1817426257.1300001</v>
      </c>
      <c r="E35" s="5">
        <f>E36+E37+E38+E39</f>
        <v>940135523.83999991</v>
      </c>
      <c r="F35" s="6">
        <f t="shared" si="0"/>
        <v>51.728950220220803</v>
      </c>
      <c r="G35" s="6">
        <f t="shared" si="1"/>
        <v>169.37381850629413</v>
      </c>
    </row>
    <row r="36" spans="1:7" ht="15.6" x14ac:dyDescent="0.3">
      <c r="A36" s="9" t="s">
        <v>7</v>
      </c>
      <c r="B36" s="12" t="s">
        <v>61</v>
      </c>
      <c r="C36" s="13">
        <v>68659287.530000001</v>
      </c>
      <c r="D36" s="13">
        <v>257272275.91999999</v>
      </c>
      <c r="E36" s="13">
        <v>99859610.590000004</v>
      </c>
      <c r="F36" s="7">
        <f t="shared" si="0"/>
        <v>38.814757724245354</v>
      </c>
      <c r="G36" s="7">
        <f t="shared" si="1"/>
        <v>145.44224704686505</v>
      </c>
    </row>
    <row r="37" spans="1:7" ht="15.6" x14ac:dyDescent="0.3">
      <c r="A37" s="9" t="s">
        <v>47</v>
      </c>
      <c r="B37" s="12" t="s">
        <v>75</v>
      </c>
      <c r="C37" s="13">
        <v>219682755.15000001</v>
      </c>
      <c r="D37" s="13">
        <v>819650514.10000002</v>
      </c>
      <c r="E37" s="13">
        <v>279171125.82999998</v>
      </c>
      <c r="F37" s="7">
        <f t="shared" si="0"/>
        <v>34.059775602841896</v>
      </c>
      <c r="G37" s="7">
        <f t="shared" si="1"/>
        <v>127.07921731925711</v>
      </c>
    </row>
    <row r="38" spans="1:7" ht="15.6" x14ac:dyDescent="0.3">
      <c r="A38" s="9" t="s">
        <v>57</v>
      </c>
      <c r="B38" s="12" t="s">
        <v>89</v>
      </c>
      <c r="C38" s="13">
        <v>234421017.13</v>
      </c>
      <c r="D38" s="13">
        <v>335014956.11000001</v>
      </c>
      <c r="E38" s="13">
        <v>281353931.08999997</v>
      </c>
      <c r="F38" s="7">
        <f t="shared" si="0"/>
        <v>83.982498679139326</v>
      </c>
      <c r="G38" s="7">
        <f t="shared" si="1"/>
        <v>120.02077908141358</v>
      </c>
    </row>
    <row r="39" spans="1:7" ht="31.2" x14ac:dyDescent="0.3">
      <c r="A39" s="9" t="s">
        <v>3</v>
      </c>
      <c r="B39" s="12" t="s">
        <v>126</v>
      </c>
      <c r="C39" s="13">
        <v>32302376</v>
      </c>
      <c r="D39" s="13">
        <v>405488511</v>
      </c>
      <c r="E39" s="13">
        <v>279750856.32999998</v>
      </c>
      <c r="F39" s="7">
        <f t="shared" si="0"/>
        <v>68.991068486771496</v>
      </c>
      <c r="G39" s="7">
        <f t="shared" si="1"/>
        <v>866.03801630567364</v>
      </c>
    </row>
    <row r="40" spans="1:7" ht="15.6" x14ac:dyDescent="0.3">
      <c r="A40" s="10" t="s">
        <v>139</v>
      </c>
      <c r="B40" s="11" t="s">
        <v>16</v>
      </c>
      <c r="C40" s="5">
        <f>C42+C43+C44</f>
        <v>16394469.279999999</v>
      </c>
      <c r="D40" s="5">
        <f>D41+D42+D43+D44</f>
        <v>16650355.51</v>
      </c>
      <c r="E40" s="5">
        <f>E41+E42+E43+E44</f>
        <v>8046406.6200000001</v>
      </c>
      <c r="F40" s="6">
        <f t="shared" si="0"/>
        <v>48.325734637722462</v>
      </c>
      <c r="G40" s="6">
        <f t="shared" si="1"/>
        <v>49.080006693574411</v>
      </c>
    </row>
    <row r="41" spans="1:7" s="18" customFormat="1" ht="15.6" x14ac:dyDescent="0.3">
      <c r="A41" s="9" t="s">
        <v>158</v>
      </c>
      <c r="B41" s="12" t="s">
        <v>159</v>
      </c>
      <c r="C41" s="13">
        <v>0</v>
      </c>
      <c r="D41" s="13">
        <v>500000</v>
      </c>
      <c r="E41" s="13">
        <v>421735.82</v>
      </c>
      <c r="F41" s="7">
        <f t="shared" si="0"/>
        <v>84.347163999999992</v>
      </c>
      <c r="G41" s="6"/>
    </row>
    <row r="42" spans="1:7" ht="31.2" x14ac:dyDescent="0.3">
      <c r="A42" s="9" t="s">
        <v>48</v>
      </c>
      <c r="B42" s="12" t="s">
        <v>65</v>
      </c>
      <c r="C42" s="13">
        <v>51900</v>
      </c>
      <c r="D42" s="13">
        <v>45200</v>
      </c>
      <c r="E42" s="13">
        <v>24400</v>
      </c>
      <c r="F42" s="7">
        <f t="shared" si="0"/>
        <v>53.982300884955748</v>
      </c>
      <c r="G42" s="7">
        <f t="shared" si="1"/>
        <v>47.01348747591522</v>
      </c>
    </row>
    <row r="43" spans="1:7" ht="31.2" x14ac:dyDescent="0.3">
      <c r="A43" s="9" t="s">
        <v>109</v>
      </c>
      <c r="B43" s="12" t="s">
        <v>79</v>
      </c>
      <c r="C43" s="13">
        <v>0</v>
      </c>
      <c r="D43" s="13">
        <v>394500</v>
      </c>
      <c r="E43" s="13">
        <v>99500</v>
      </c>
      <c r="F43" s="7">
        <f t="shared" si="0"/>
        <v>25.221799746514574</v>
      </c>
      <c r="G43" s="6"/>
    </row>
    <row r="44" spans="1:7" ht="15.6" x14ac:dyDescent="0.3">
      <c r="A44" s="9" t="s">
        <v>11</v>
      </c>
      <c r="B44" s="12" t="s">
        <v>94</v>
      </c>
      <c r="C44" s="13">
        <v>16342569.279999999</v>
      </c>
      <c r="D44" s="13">
        <v>15710655.51</v>
      </c>
      <c r="E44" s="13">
        <v>7500770.7999999998</v>
      </c>
      <c r="F44" s="7">
        <f t="shared" si="0"/>
        <v>47.743207119688158</v>
      </c>
      <c r="G44" s="7">
        <f t="shared" si="1"/>
        <v>45.897133256638092</v>
      </c>
    </row>
    <row r="45" spans="1:7" ht="15.6" x14ac:dyDescent="0.3">
      <c r="A45" s="10" t="s">
        <v>137</v>
      </c>
      <c r="B45" s="11" t="s">
        <v>138</v>
      </c>
      <c r="C45" s="5">
        <f>C46+C47+C48+C49+C50+C51+C52</f>
        <v>9788363890.9799995</v>
      </c>
      <c r="D45" s="5">
        <f>D46+D47+D48+D49+D50+D51+D52</f>
        <v>16395100433.059999</v>
      </c>
      <c r="E45" s="5">
        <f>E46+E47+E48+E49+E50+E51+E52</f>
        <v>11240874593.540001</v>
      </c>
      <c r="F45" s="6">
        <f t="shared" si="0"/>
        <v>68.562401550607589</v>
      </c>
      <c r="G45" s="6">
        <f t="shared" si="1"/>
        <v>114.8391571741473</v>
      </c>
    </row>
    <row r="46" spans="1:7" ht="15.6" x14ac:dyDescent="0.3">
      <c r="A46" s="9" t="s">
        <v>104</v>
      </c>
      <c r="B46" s="12" t="s">
        <v>5</v>
      </c>
      <c r="C46" s="13">
        <v>152541876.77000001</v>
      </c>
      <c r="D46" s="13">
        <v>512075444.56</v>
      </c>
      <c r="E46" s="13">
        <v>250184093.86000001</v>
      </c>
      <c r="F46" s="7">
        <f t="shared" si="0"/>
        <v>48.856881640745399</v>
      </c>
      <c r="G46" s="7">
        <f t="shared" si="1"/>
        <v>164.0101060492544</v>
      </c>
    </row>
    <row r="47" spans="1:7" ht="15.6" x14ac:dyDescent="0.3">
      <c r="A47" s="9" t="s">
        <v>81</v>
      </c>
      <c r="B47" s="12" t="s">
        <v>20</v>
      </c>
      <c r="C47" s="13">
        <v>1441982673.99</v>
      </c>
      <c r="D47" s="13">
        <v>3230613886.1799998</v>
      </c>
      <c r="E47" s="13">
        <v>2210691343.8299999</v>
      </c>
      <c r="F47" s="7">
        <f t="shared" si="0"/>
        <v>68.429450925316388</v>
      </c>
      <c r="G47" s="7">
        <f t="shared" si="1"/>
        <v>153.30914744717182</v>
      </c>
    </row>
    <row r="48" spans="1:7" ht="15.6" x14ac:dyDescent="0.3">
      <c r="A48" s="9" t="s">
        <v>149</v>
      </c>
      <c r="B48" s="12" t="s">
        <v>34</v>
      </c>
      <c r="C48" s="13">
        <v>374094271.69999999</v>
      </c>
      <c r="D48" s="13">
        <v>798526307.90999997</v>
      </c>
      <c r="E48" s="13">
        <v>595531442.35000002</v>
      </c>
      <c r="F48" s="7">
        <f t="shared" si="0"/>
        <v>74.57881305234605</v>
      </c>
      <c r="G48" s="7">
        <f t="shared" si="1"/>
        <v>159.19287928246564</v>
      </c>
    </row>
    <row r="49" spans="1:7" ht="15.6" x14ac:dyDescent="0.3">
      <c r="A49" s="9" t="s">
        <v>18</v>
      </c>
      <c r="B49" s="12" t="s">
        <v>51</v>
      </c>
      <c r="C49" s="13">
        <v>1272660275.6099999</v>
      </c>
      <c r="D49" s="13">
        <v>1829595594.0799999</v>
      </c>
      <c r="E49" s="13">
        <v>1349394750.01</v>
      </c>
      <c r="F49" s="7">
        <f t="shared" si="0"/>
        <v>73.753716634223437</v>
      </c>
      <c r="G49" s="7">
        <f t="shared" si="1"/>
        <v>106.02945466834977</v>
      </c>
    </row>
    <row r="50" spans="1:7" ht="31.2" x14ac:dyDescent="0.3">
      <c r="A50" s="9" t="s">
        <v>41</v>
      </c>
      <c r="B50" s="12" t="s">
        <v>68</v>
      </c>
      <c r="C50" s="13">
        <v>29539527</v>
      </c>
      <c r="D50" s="13">
        <v>48801841.600000001</v>
      </c>
      <c r="E50" s="13">
        <v>36166509.520000003</v>
      </c>
      <c r="F50" s="7">
        <f t="shared" si="0"/>
        <v>74.108903136147234</v>
      </c>
      <c r="G50" s="7">
        <f t="shared" si="1"/>
        <v>122.43428786114281</v>
      </c>
    </row>
    <row r="51" spans="1:7" ht="15.6" x14ac:dyDescent="0.3">
      <c r="A51" s="9" t="s">
        <v>150</v>
      </c>
      <c r="B51" s="12" t="s">
        <v>98</v>
      </c>
      <c r="C51" s="13">
        <v>110842404.29000001</v>
      </c>
      <c r="D51" s="13">
        <v>284307882</v>
      </c>
      <c r="E51" s="13">
        <v>214962405.30000001</v>
      </c>
      <c r="F51" s="7">
        <f t="shared" si="0"/>
        <v>75.609020681318995</v>
      </c>
      <c r="G51" s="7">
        <f t="shared" si="1"/>
        <v>193.93517009752694</v>
      </c>
    </row>
    <row r="52" spans="1:7" ht="15.6" x14ac:dyDescent="0.3">
      <c r="A52" s="9" t="s">
        <v>37</v>
      </c>
      <c r="B52" s="12" t="s">
        <v>135</v>
      </c>
      <c r="C52" s="13">
        <v>6406702861.6199999</v>
      </c>
      <c r="D52" s="13">
        <v>9691179476.7299995</v>
      </c>
      <c r="E52" s="13">
        <v>6583944048.6700001</v>
      </c>
      <c r="F52" s="7">
        <f t="shared" si="0"/>
        <v>67.93748959534858</v>
      </c>
      <c r="G52" s="7">
        <f t="shared" si="1"/>
        <v>102.76649613503666</v>
      </c>
    </row>
    <row r="53" spans="1:7" ht="15.6" x14ac:dyDescent="0.3">
      <c r="A53" s="10" t="s">
        <v>32</v>
      </c>
      <c r="B53" s="11" t="s">
        <v>108</v>
      </c>
      <c r="C53" s="5">
        <f>C54+C55</f>
        <v>589992218.24000001</v>
      </c>
      <c r="D53" s="5">
        <f>D54+D55</f>
        <v>846061652.9000001</v>
      </c>
      <c r="E53" s="5">
        <f>E54+E55</f>
        <v>551260860.50999999</v>
      </c>
      <c r="F53" s="6">
        <f t="shared" si="0"/>
        <v>65.156109914741165</v>
      </c>
      <c r="G53" s="6">
        <f t="shared" si="1"/>
        <v>93.435276511690418</v>
      </c>
    </row>
    <row r="54" spans="1:7" ht="15.6" x14ac:dyDescent="0.3">
      <c r="A54" s="9" t="s">
        <v>70</v>
      </c>
      <c r="B54" s="12" t="s">
        <v>125</v>
      </c>
      <c r="C54" s="13">
        <v>563408583.07000005</v>
      </c>
      <c r="D54" s="13">
        <v>805547361.70000005</v>
      </c>
      <c r="E54" s="13">
        <v>523563377.37</v>
      </c>
      <c r="F54" s="7">
        <f t="shared" si="0"/>
        <v>64.994735537968793</v>
      </c>
      <c r="G54" s="7">
        <f t="shared" si="1"/>
        <v>92.927831258287824</v>
      </c>
    </row>
    <row r="55" spans="1:7" ht="15.6" x14ac:dyDescent="0.3">
      <c r="A55" s="9" t="s">
        <v>58</v>
      </c>
      <c r="B55" s="12" t="s">
        <v>25</v>
      </c>
      <c r="C55" s="13">
        <v>26583635.170000002</v>
      </c>
      <c r="D55" s="13">
        <v>40514291.200000003</v>
      </c>
      <c r="E55" s="13">
        <v>27697483.140000001</v>
      </c>
      <c r="F55" s="7">
        <f t="shared" si="0"/>
        <v>68.36472345837312</v>
      </c>
      <c r="G55" s="7">
        <f t="shared" si="1"/>
        <v>104.18997613711231</v>
      </c>
    </row>
    <row r="56" spans="1:7" ht="15.6" x14ac:dyDescent="0.3">
      <c r="A56" s="10" t="s">
        <v>56</v>
      </c>
      <c r="B56" s="11" t="s">
        <v>77</v>
      </c>
      <c r="C56" s="5">
        <f>C57+C58+C59+C60+C61+C62</f>
        <v>7266019471.6900005</v>
      </c>
      <c r="D56" s="5">
        <f>D57+D58+D59+D60+D61+D62</f>
        <v>8868609700.2600002</v>
      </c>
      <c r="E56" s="5">
        <f>E57+E58+E59+E60+E61+E62</f>
        <v>6793002606.1400003</v>
      </c>
      <c r="F56" s="6">
        <f t="shared" si="0"/>
        <v>76.596026161133807</v>
      </c>
      <c r="G56" s="6">
        <f t="shared" si="1"/>
        <v>93.490013791003761</v>
      </c>
    </row>
    <row r="57" spans="1:7" s="2" customFormat="1" ht="15.6" x14ac:dyDescent="0.3">
      <c r="A57" s="9" t="s">
        <v>45</v>
      </c>
      <c r="B57" s="12" t="s">
        <v>100</v>
      </c>
      <c r="C57" s="13">
        <v>4452714651.5600004</v>
      </c>
      <c r="D57" s="13">
        <v>4508122119.9700003</v>
      </c>
      <c r="E57" s="13">
        <v>3161827428.5599999</v>
      </c>
      <c r="F57" s="7">
        <f t="shared" si="0"/>
        <v>70.136241752498066</v>
      </c>
      <c r="G57" s="7">
        <f t="shared" si="1"/>
        <v>71.008983866780227</v>
      </c>
    </row>
    <row r="58" spans="1:7" s="8" customFormat="1" ht="15.6" x14ac:dyDescent="0.3">
      <c r="A58" s="9" t="s">
        <v>86</v>
      </c>
      <c r="B58" s="12" t="s">
        <v>113</v>
      </c>
      <c r="C58" s="13">
        <v>1627631483.1199999</v>
      </c>
      <c r="D58" s="13">
        <v>2323248055.0900002</v>
      </c>
      <c r="E58" s="13">
        <v>1784756333.4400001</v>
      </c>
      <c r="F58" s="7">
        <f t="shared" si="0"/>
        <v>76.821600238931893</v>
      </c>
      <c r="G58" s="7">
        <f t="shared" si="1"/>
        <v>109.65358878527024</v>
      </c>
    </row>
    <row r="59" spans="1:7" ht="15.6" x14ac:dyDescent="0.3">
      <c r="A59" s="9" t="s">
        <v>91</v>
      </c>
      <c r="B59" s="12" t="s">
        <v>0</v>
      </c>
      <c r="C59" s="13">
        <v>193792422.21000001</v>
      </c>
      <c r="D59" s="13">
        <v>134583230.46000001</v>
      </c>
      <c r="E59" s="13">
        <v>104190390.81</v>
      </c>
      <c r="F59" s="7">
        <f t="shared" si="0"/>
        <v>77.417067827753499</v>
      </c>
      <c r="G59" s="7">
        <f t="shared" si="1"/>
        <v>53.763913790754827</v>
      </c>
    </row>
    <row r="60" spans="1:7" ht="15.6" x14ac:dyDescent="0.3">
      <c r="A60" s="9" t="s">
        <v>120</v>
      </c>
      <c r="B60" s="12" t="s">
        <v>13</v>
      </c>
      <c r="C60" s="13">
        <v>74440252.420000002</v>
      </c>
      <c r="D60" s="13">
        <v>96449725</v>
      </c>
      <c r="E60" s="13">
        <v>75359447.459999993</v>
      </c>
      <c r="F60" s="7">
        <f t="shared" si="0"/>
        <v>78.133397954219149</v>
      </c>
      <c r="G60" s="7">
        <f t="shared" si="1"/>
        <v>101.23480913903111</v>
      </c>
    </row>
    <row r="61" spans="1:7" ht="31.2" x14ac:dyDescent="0.3">
      <c r="A61" s="9" t="s">
        <v>4</v>
      </c>
      <c r="B61" s="12" t="s">
        <v>30</v>
      </c>
      <c r="C61" s="13">
        <v>126196910</v>
      </c>
      <c r="D61" s="13">
        <v>172797237.16</v>
      </c>
      <c r="E61" s="13">
        <v>132700000</v>
      </c>
      <c r="F61" s="7">
        <f t="shared" si="0"/>
        <v>76.795209333774054</v>
      </c>
      <c r="G61" s="7">
        <f t="shared" si="1"/>
        <v>105.15312934365826</v>
      </c>
    </row>
    <row r="62" spans="1:7" ht="15.6" x14ac:dyDescent="0.3">
      <c r="A62" s="9" t="s">
        <v>44</v>
      </c>
      <c r="B62" s="12" t="s">
        <v>74</v>
      </c>
      <c r="C62" s="13">
        <v>791243752.38</v>
      </c>
      <c r="D62" s="13">
        <v>1633409332.5799999</v>
      </c>
      <c r="E62" s="13">
        <v>1534169005.8699999</v>
      </c>
      <c r="F62" s="7">
        <f t="shared" si="0"/>
        <v>93.924344331175817</v>
      </c>
      <c r="G62" s="7">
        <f t="shared" si="1"/>
        <v>193.89334844734486</v>
      </c>
    </row>
    <row r="63" spans="1:7" ht="15.6" x14ac:dyDescent="0.3">
      <c r="A63" s="10" t="s">
        <v>59</v>
      </c>
      <c r="B63" s="11" t="s">
        <v>12</v>
      </c>
      <c r="C63" s="5">
        <f>C64+C65+C66+C67+C68</f>
        <v>13926391791.940001</v>
      </c>
      <c r="D63" s="5">
        <f>D64+D65+D66+D67+D68</f>
        <v>21567067091.579998</v>
      </c>
      <c r="E63" s="5">
        <f>E64+E65+E66+E67+E68</f>
        <v>14822041327.200001</v>
      </c>
      <c r="F63" s="6">
        <f t="shared" si="0"/>
        <v>68.725345288078955</v>
      </c>
      <c r="G63" s="6">
        <f t="shared" si="1"/>
        <v>106.43131077052108</v>
      </c>
    </row>
    <row r="64" spans="1:7" s="1" customFormat="1" ht="15.6" x14ac:dyDescent="0.3">
      <c r="A64" s="9" t="s">
        <v>111</v>
      </c>
      <c r="B64" s="12" t="s">
        <v>23</v>
      </c>
      <c r="C64" s="13">
        <v>106430301.63</v>
      </c>
      <c r="D64" s="13">
        <v>167258803</v>
      </c>
      <c r="E64" s="13">
        <v>116908892.40000001</v>
      </c>
      <c r="F64" s="7">
        <f t="shared" si="0"/>
        <v>69.897004105667321</v>
      </c>
      <c r="G64" s="7">
        <f t="shared" si="1"/>
        <v>109.84549569955024</v>
      </c>
    </row>
    <row r="65" spans="1:7" s="8" customFormat="1" ht="15.6" x14ac:dyDescent="0.3">
      <c r="A65" s="9" t="s">
        <v>127</v>
      </c>
      <c r="B65" s="12" t="s">
        <v>42</v>
      </c>
      <c r="C65" s="13">
        <v>1348691759.8699999</v>
      </c>
      <c r="D65" s="13">
        <v>1885268273.8900001</v>
      </c>
      <c r="E65" s="13">
        <v>1305329048.3900001</v>
      </c>
      <c r="F65" s="7">
        <f t="shared" si="0"/>
        <v>69.238371348424991</v>
      </c>
      <c r="G65" s="7">
        <f t="shared" si="1"/>
        <v>96.784831584929421</v>
      </c>
    </row>
    <row r="66" spans="1:7" ht="15.6" x14ac:dyDescent="0.3">
      <c r="A66" s="9" t="s">
        <v>66</v>
      </c>
      <c r="B66" s="12" t="s">
        <v>60</v>
      </c>
      <c r="C66" s="13">
        <v>8923175475.5900002</v>
      </c>
      <c r="D66" s="13">
        <v>12881629442.450001</v>
      </c>
      <c r="E66" s="13">
        <v>8686651193.6599998</v>
      </c>
      <c r="F66" s="7">
        <f t="shared" si="0"/>
        <v>67.434412955818232</v>
      </c>
      <c r="G66" s="7">
        <f t="shared" si="1"/>
        <v>97.349326116279684</v>
      </c>
    </row>
    <row r="67" spans="1:7" ht="15.6" x14ac:dyDescent="0.3">
      <c r="A67" s="9" t="s">
        <v>80</v>
      </c>
      <c r="B67" s="12" t="s">
        <v>73</v>
      </c>
      <c r="C67" s="13">
        <v>3373749466.1700001</v>
      </c>
      <c r="D67" s="13">
        <v>6095334546.7600002</v>
      </c>
      <c r="E67" s="13">
        <v>4428764246.1499996</v>
      </c>
      <c r="F67" s="7">
        <f t="shared" si="0"/>
        <v>72.658263663380495</v>
      </c>
      <c r="G67" s="7">
        <f t="shared" si="1"/>
        <v>131.27128408789906</v>
      </c>
    </row>
    <row r="68" spans="1:7" ht="15.6" x14ac:dyDescent="0.3">
      <c r="A68" s="9" t="s">
        <v>116</v>
      </c>
      <c r="B68" s="12" t="s">
        <v>105</v>
      </c>
      <c r="C68" s="13">
        <v>174344788.68000001</v>
      </c>
      <c r="D68" s="13">
        <v>537576025.48000002</v>
      </c>
      <c r="E68" s="13">
        <v>284387946.60000002</v>
      </c>
      <c r="F68" s="7">
        <f t="shared" si="0"/>
        <v>52.901902823153414</v>
      </c>
      <c r="G68" s="7">
        <f t="shared" si="1"/>
        <v>163.11812286054504</v>
      </c>
    </row>
    <row r="69" spans="1:7" ht="15.6" x14ac:dyDescent="0.3">
      <c r="A69" s="10" t="s">
        <v>40</v>
      </c>
      <c r="B69" s="11" t="s">
        <v>133</v>
      </c>
      <c r="C69" s="5">
        <f>C70+C71+C72+C73</f>
        <v>1773083055.9200001</v>
      </c>
      <c r="D69" s="5">
        <f>D70+D71+D72+D73</f>
        <v>3214632801.29</v>
      </c>
      <c r="E69" s="5">
        <f>E70+E71+E72+E73</f>
        <v>2196172993.04</v>
      </c>
      <c r="F69" s="6">
        <f t="shared" si="0"/>
        <v>68.318004848289291</v>
      </c>
      <c r="G69" s="6">
        <f t="shared" si="1"/>
        <v>123.86182281238207</v>
      </c>
    </row>
    <row r="70" spans="1:7" s="1" customFormat="1" ht="15.6" x14ac:dyDescent="0.3">
      <c r="A70" s="9" t="s">
        <v>38</v>
      </c>
      <c r="B70" s="12" t="s">
        <v>1</v>
      </c>
      <c r="C70" s="13">
        <v>211122522.72</v>
      </c>
      <c r="D70" s="13">
        <v>796208676</v>
      </c>
      <c r="E70" s="13">
        <v>486679121.27999997</v>
      </c>
      <c r="F70" s="7">
        <f t="shared" si="0"/>
        <v>61.1245689666411</v>
      </c>
      <c r="G70" s="7">
        <f t="shared" si="1"/>
        <v>230.51975460024948</v>
      </c>
    </row>
    <row r="71" spans="1:7" s="8" customFormat="1" ht="15.6" x14ac:dyDescent="0.3">
      <c r="A71" s="9" t="s">
        <v>114</v>
      </c>
      <c r="B71" s="12" t="s">
        <v>14</v>
      </c>
      <c r="C71" s="13">
        <v>1410037577.23</v>
      </c>
      <c r="D71" s="13">
        <v>2138855893.29</v>
      </c>
      <c r="E71" s="13">
        <v>1503960021.24</v>
      </c>
      <c r="F71" s="7">
        <f t="shared" si="0"/>
        <v>70.316098712316716</v>
      </c>
      <c r="G71" s="7">
        <f t="shared" si="1"/>
        <v>106.6609887230459</v>
      </c>
    </row>
    <row r="72" spans="1:7" ht="15.6" x14ac:dyDescent="0.3">
      <c r="A72" s="9" t="s">
        <v>31</v>
      </c>
      <c r="B72" s="12" t="s">
        <v>27</v>
      </c>
      <c r="C72" s="13">
        <v>141555115.66</v>
      </c>
      <c r="D72" s="13">
        <v>263054229</v>
      </c>
      <c r="E72" s="13">
        <v>194261519.18000001</v>
      </c>
      <c r="F72" s="7">
        <f t="shared" si="0"/>
        <v>73.848468400787425</v>
      </c>
      <c r="G72" s="7">
        <f t="shared" ref="G72:G84" si="2">E72/C72*100</f>
        <v>137.233838759028</v>
      </c>
    </row>
    <row r="73" spans="1:7" ht="16.8" customHeight="1" x14ac:dyDescent="0.3">
      <c r="A73" s="9" t="s">
        <v>143</v>
      </c>
      <c r="B73" s="12" t="s">
        <v>63</v>
      </c>
      <c r="C73" s="13">
        <v>10367840.310000001</v>
      </c>
      <c r="D73" s="13">
        <v>16514003</v>
      </c>
      <c r="E73" s="13">
        <v>11272331.34</v>
      </c>
      <c r="F73" s="7">
        <f t="shared" si="0"/>
        <v>68.259230302913238</v>
      </c>
      <c r="G73" s="7">
        <f t="shared" si="2"/>
        <v>108.72400618600962</v>
      </c>
    </row>
    <row r="74" spans="1:7" ht="15.6" x14ac:dyDescent="0.3">
      <c r="A74" s="10" t="s">
        <v>101</v>
      </c>
      <c r="B74" s="11" t="s">
        <v>106</v>
      </c>
      <c r="C74" s="5">
        <f>C75+C76+C77</f>
        <v>111271905.89</v>
      </c>
      <c r="D74" s="5">
        <f>D75+D76+D77</f>
        <v>189043206.53</v>
      </c>
      <c r="E74" s="5">
        <f>E75+E76+E77</f>
        <v>130475877.97</v>
      </c>
      <c r="F74" s="6">
        <f t="shared" ref="F74:F84" si="3">E74/D74*100</f>
        <v>69.019077894922546</v>
      </c>
      <c r="G74" s="6">
        <f t="shared" si="2"/>
        <v>117.25859903845313</v>
      </c>
    </row>
    <row r="75" spans="1:7" s="1" customFormat="1" ht="15.6" x14ac:dyDescent="0.3">
      <c r="A75" s="9" t="s">
        <v>123</v>
      </c>
      <c r="B75" s="12" t="s">
        <v>119</v>
      </c>
      <c r="C75" s="13">
        <v>29717247.649999999</v>
      </c>
      <c r="D75" s="13">
        <v>58945447.530000001</v>
      </c>
      <c r="E75" s="13">
        <v>47490288.920000002</v>
      </c>
      <c r="F75" s="7">
        <f t="shared" si="3"/>
        <v>80.566508373407544</v>
      </c>
      <c r="G75" s="7">
        <f t="shared" si="2"/>
        <v>159.80715804951069</v>
      </c>
    </row>
    <row r="76" spans="1:7" s="8" customFormat="1" ht="15.6" x14ac:dyDescent="0.3">
      <c r="A76" s="9" t="s">
        <v>142</v>
      </c>
      <c r="B76" s="12" t="s">
        <v>136</v>
      </c>
      <c r="C76" s="13">
        <v>54874543.100000001</v>
      </c>
      <c r="D76" s="13">
        <v>88942352</v>
      </c>
      <c r="E76" s="13">
        <v>53766869.420000002</v>
      </c>
      <c r="F76" s="7">
        <f t="shared" si="3"/>
        <v>60.451369017090983</v>
      </c>
      <c r="G76" s="7">
        <f t="shared" si="2"/>
        <v>97.981443457339694</v>
      </c>
    </row>
    <row r="77" spans="1:7" ht="16.2" customHeight="1" x14ac:dyDescent="0.3">
      <c r="A77" s="9" t="s">
        <v>88</v>
      </c>
      <c r="B77" s="12" t="s">
        <v>19</v>
      </c>
      <c r="C77" s="13">
        <v>26680115.140000001</v>
      </c>
      <c r="D77" s="13">
        <v>41155407</v>
      </c>
      <c r="E77" s="13">
        <v>29218719.629999999</v>
      </c>
      <c r="F77" s="7">
        <f t="shared" si="3"/>
        <v>70.996065304371797</v>
      </c>
      <c r="G77" s="7">
        <f t="shared" si="2"/>
        <v>109.51496827011069</v>
      </c>
    </row>
    <row r="78" spans="1:7" ht="31.2" x14ac:dyDescent="0.3">
      <c r="A78" s="10" t="s">
        <v>154</v>
      </c>
      <c r="B78" s="11" t="s">
        <v>72</v>
      </c>
      <c r="C78" s="5">
        <f>C79</f>
        <v>21676517.710000001</v>
      </c>
      <c r="D78" s="5">
        <f>D79</f>
        <v>101273256.84999999</v>
      </c>
      <c r="E78" s="5">
        <f>E79</f>
        <v>5520041.7300000004</v>
      </c>
      <c r="F78" s="6">
        <f t="shared" si="3"/>
        <v>5.4506410692172782</v>
      </c>
      <c r="G78" s="6">
        <f t="shared" si="2"/>
        <v>25.465537425568346</v>
      </c>
    </row>
    <row r="79" spans="1:7" s="1" customFormat="1" ht="31.2" x14ac:dyDescent="0.3">
      <c r="A79" s="9" t="s">
        <v>155</v>
      </c>
      <c r="B79" s="12" t="s">
        <v>92</v>
      </c>
      <c r="C79" s="13">
        <v>21676517.710000001</v>
      </c>
      <c r="D79" s="13">
        <v>101273256.84999999</v>
      </c>
      <c r="E79" s="13">
        <v>5520041.7300000004</v>
      </c>
      <c r="F79" s="7">
        <f t="shared" si="3"/>
        <v>5.4506410692172782</v>
      </c>
      <c r="G79" s="7">
        <f t="shared" si="2"/>
        <v>25.465537425568346</v>
      </c>
    </row>
    <row r="80" spans="1:7" s="8" customFormat="1" ht="46.8" x14ac:dyDescent="0.3">
      <c r="A80" s="10" t="s">
        <v>151</v>
      </c>
      <c r="B80" s="11" t="s">
        <v>50</v>
      </c>
      <c r="C80" s="5">
        <f>C81+C82+C83</f>
        <v>2558102034.75</v>
      </c>
      <c r="D80" s="5">
        <f>D81+D82+D83</f>
        <v>3445107347</v>
      </c>
      <c r="E80" s="5">
        <f>E81+E82+E83</f>
        <v>2293578417.0599999</v>
      </c>
      <c r="F80" s="6">
        <f t="shared" si="3"/>
        <v>66.57494777505984</v>
      </c>
      <c r="G80" s="6">
        <f t="shared" si="2"/>
        <v>89.659379723848602</v>
      </c>
    </row>
    <row r="81" spans="1:7" s="1" customFormat="1" ht="46.8" x14ac:dyDescent="0.3">
      <c r="A81" s="9" t="s">
        <v>121</v>
      </c>
      <c r="B81" s="12" t="s">
        <v>62</v>
      </c>
      <c r="C81" s="13">
        <v>1723409534</v>
      </c>
      <c r="D81" s="13">
        <v>2415753000</v>
      </c>
      <c r="E81" s="13">
        <v>1838285461</v>
      </c>
      <c r="F81" s="7">
        <f t="shared" si="3"/>
        <v>76.09575403611214</v>
      </c>
      <c r="G81" s="7">
        <f t="shared" si="2"/>
        <v>106.66561979226002</v>
      </c>
    </row>
    <row r="82" spans="1:7" s="8" customFormat="1" ht="15.6" x14ac:dyDescent="0.3">
      <c r="A82" s="9" t="s">
        <v>90</v>
      </c>
      <c r="B82" s="12" t="s">
        <v>76</v>
      </c>
      <c r="C82" s="13">
        <v>484314735</v>
      </c>
      <c r="D82" s="13">
        <v>685321427</v>
      </c>
      <c r="E82" s="13">
        <v>405133385.94</v>
      </c>
      <c r="F82" s="7">
        <f t="shared" si="3"/>
        <v>59.115820690661117</v>
      </c>
      <c r="G82" s="7">
        <f t="shared" si="2"/>
        <v>83.650848644941604</v>
      </c>
    </row>
    <row r="83" spans="1:7" ht="15.6" x14ac:dyDescent="0.3">
      <c r="A83" s="9" t="s">
        <v>84</v>
      </c>
      <c r="B83" s="12" t="s">
        <v>97</v>
      </c>
      <c r="C83" s="13">
        <v>350377765.75</v>
      </c>
      <c r="D83" s="13">
        <v>344032920</v>
      </c>
      <c r="E83" s="13">
        <v>50159570.119999997</v>
      </c>
      <c r="F83" s="7">
        <f t="shared" si="3"/>
        <v>14.57987512357829</v>
      </c>
      <c r="G83" s="7">
        <f t="shared" si="2"/>
        <v>14.31585420742412</v>
      </c>
    </row>
    <row r="84" spans="1:7" s="1" customFormat="1" ht="18" customHeight="1" x14ac:dyDescent="0.3">
      <c r="A84" s="23" t="s">
        <v>146</v>
      </c>
      <c r="B84" s="24"/>
      <c r="C84" s="16">
        <f>C7+C16+C19+C24+C35+C40+C45+C53+C56+C63+C69+C74+C78+C80</f>
        <v>52267421345.370003</v>
      </c>
      <c r="D84" s="16">
        <f>D7+D16+D19+D24+D35+D40+D45+D53+D56+D63+D69+D74+D78+D80</f>
        <v>81107255701.910004</v>
      </c>
      <c r="E84" s="16">
        <f>E7+E16+E19+E24+E35+E40+E45+E53+E56+E63+E69+E74+E78+E80</f>
        <v>53670220821.440002</v>
      </c>
      <c r="F84" s="17">
        <f t="shared" si="3"/>
        <v>66.171910708817279</v>
      </c>
      <c r="G84" s="17">
        <f t="shared" si="2"/>
        <v>102.68388881632529</v>
      </c>
    </row>
  </sheetData>
  <mergeCells count="12">
    <mergeCell ref="A84:B84"/>
    <mergeCell ref="A4:A6"/>
    <mergeCell ref="B4:B6"/>
    <mergeCell ref="A1:E1"/>
    <mergeCell ref="D3:E3"/>
    <mergeCell ref="G4:G6"/>
    <mergeCell ref="A2:G2"/>
    <mergeCell ref="F4:F6"/>
    <mergeCell ref="D4:D6"/>
    <mergeCell ref="E4:E6"/>
    <mergeCell ref="C4:C6"/>
    <mergeCell ref="F3:G3"/>
  </mergeCells>
  <pageMargins left="0.35433070866141736" right="0.35433070866141736" top="0.35433070866141736" bottom="0.47244094488188981" header="0.15748031496062992" footer="0.31496062992125984"/>
  <pageSetup paperSize="9" scale="95" fitToHeight="0" orientation="landscape" errors="blank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Давыдова</cp:lastModifiedBy>
  <cp:lastPrinted>2020-05-12T12:25:46Z</cp:lastPrinted>
  <dcterms:created xsi:type="dcterms:W3CDTF">2017-05-03T15:49:45Z</dcterms:created>
  <dcterms:modified xsi:type="dcterms:W3CDTF">2021-10-21T07:50:58Z</dcterms:modified>
</cp:coreProperties>
</file>